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80" windowWidth="18900" windowHeight="7340"/>
  </bookViews>
  <sheets>
    <sheet name="DEMULTIPLICATION BV PTS ET 14X6" sheetId="1" r:id="rId1"/>
  </sheets>
  <calcPr calcId="145621"/>
</workbook>
</file>

<file path=xl/calcChain.xml><?xml version="1.0" encoding="utf-8"?>
<calcChain xmlns="http://schemas.openxmlformats.org/spreadsheetml/2006/main">
  <c r="H33" i="1" l="1"/>
  <c r="F33" i="1"/>
  <c r="D33" i="1"/>
  <c r="H32" i="1"/>
  <c r="F32" i="1"/>
  <c r="D32" i="1"/>
  <c r="H31" i="1"/>
  <c r="F31" i="1"/>
  <c r="D31" i="1"/>
  <c r="H30" i="1"/>
  <c r="F30" i="1"/>
  <c r="D30" i="1"/>
  <c r="H29" i="1"/>
  <c r="F29" i="1"/>
  <c r="D29" i="1"/>
  <c r="H28" i="1"/>
  <c r="F28" i="1"/>
  <c r="D28" i="1"/>
  <c r="H27" i="1"/>
  <c r="F27" i="1"/>
  <c r="D27" i="1"/>
  <c r="H26" i="1"/>
  <c r="F26" i="1"/>
  <c r="D26" i="1"/>
  <c r="H25" i="1"/>
  <c r="F25" i="1"/>
  <c r="D25" i="1"/>
  <c r="H24" i="1"/>
  <c r="F24" i="1"/>
  <c r="D24" i="1"/>
  <c r="H23" i="1"/>
  <c r="F23" i="1"/>
  <c r="D23" i="1"/>
  <c r="H22" i="1"/>
  <c r="F22" i="1"/>
  <c r="D22" i="1"/>
  <c r="H21" i="1"/>
  <c r="F21" i="1"/>
  <c r="D21" i="1"/>
  <c r="H20" i="1"/>
  <c r="F20" i="1"/>
  <c r="D20" i="1"/>
  <c r="H19" i="1"/>
  <c r="F19" i="1"/>
  <c r="D19" i="1"/>
  <c r="M15" i="1"/>
  <c r="K15" i="1"/>
  <c r="K14" i="1"/>
  <c r="G25" i="1" s="1"/>
  <c r="M13" i="1"/>
  <c r="K13" i="1"/>
  <c r="K12" i="1"/>
  <c r="E32" i="1" s="1"/>
  <c r="M11" i="1"/>
  <c r="K11" i="1"/>
  <c r="E11" i="1"/>
  <c r="K10" i="1"/>
  <c r="C31" i="1" s="1"/>
  <c r="K8" i="1"/>
  <c r="E33" i="1" s="1"/>
  <c r="E20" i="1" l="1"/>
  <c r="G29" i="1"/>
  <c r="M12" i="1"/>
  <c r="E19" i="1"/>
  <c r="G20" i="1"/>
  <c r="C22" i="1"/>
  <c r="E23" i="1"/>
  <c r="G24" i="1"/>
  <c r="C26" i="1"/>
  <c r="E27" i="1"/>
  <c r="G28" i="1"/>
  <c r="C30" i="1"/>
  <c r="E31" i="1"/>
  <c r="G32" i="1"/>
  <c r="C21" i="1"/>
  <c r="E22" i="1"/>
  <c r="G23" i="1"/>
  <c r="E26" i="1"/>
  <c r="C29" i="1"/>
  <c r="E30" i="1"/>
  <c r="G31" i="1"/>
  <c r="C33" i="1"/>
  <c r="C25" i="1"/>
  <c r="M10" i="1"/>
  <c r="G19" i="1"/>
  <c r="G27" i="1"/>
  <c r="M14" i="1"/>
  <c r="C20" i="1"/>
  <c r="E21" i="1"/>
  <c r="G22" i="1"/>
  <c r="C24" i="1"/>
  <c r="E25" i="1"/>
  <c r="G26" i="1"/>
  <c r="C28" i="1"/>
  <c r="E29" i="1"/>
  <c r="G30" i="1"/>
  <c r="C32" i="1"/>
  <c r="C19" i="1"/>
  <c r="G21" i="1"/>
  <c r="C23" i="1"/>
  <c r="E24" i="1"/>
  <c r="C27" i="1"/>
  <c r="E28" i="1"/>
  <c r="G33" i="1"/>
</calcChain>
</file>

<file path=xl/comments1.xml><?xml version="1.0" encoding="utf-8"?>
<comments xmlns="http://schemas.openxmlformats.org/spreadsheetml/2006/main">
  <authors>
    <author/>
  </authors>
  <commentList>
    <comment ref="G3" authorId="0">
      <text>
        <r>
          <rPr>
            <b/>
            <sz val="8"/>
            <color indexed="8"/>
            <rFont val="Tahoma"/>
            <family val="2"/>
          </rPr>
          <t>Les calculs ne tiennent pas compte du rendement de la transmission et de l'aérodynamique du véhicule</t>
        </r>
      </text>
    </comment>
    <comment ref="B6" authorId="0">
      <text>
        <r>
          <rPr>
            <b/>
            <sz val="8"/>
            <color indexed="8"/>
            <rFont val="Tahoma"/>
            <family val="2"/>
          </rPr>
          <t xml:space="preserve">Entrez les dimensions de vos pneumatiques
</t>
        </r>
      </text>
    </comment>
    <comment ref="M8" authorId="0">
      <text>
        <r>
          <rPr>
            <b/>
            <sz val="8"/>
            <color indexed="8"/>
            <rFont val="Tahoma"/>
            <family val="2"/>
          </rPr>
          <t>Dans cette colonne vous pouvez lire la vitesse maximale pour chaque rapport de vitesse au régime de puissance maximale choisi.</t>
        </r>
      </text>
    </comment>
  </commentList>
</comments>
</file>

<file path=xl/sharedStrings.xml><?xml version="1.0" encoding="utf-8"?>
<sst xmlns="http://schemas.openxmlformats.org/spreadsheetml/2006/main" count="39" uniqueCount="33">
  <si>
    <t>Diagramme des vitesses</t>
  </si>
  <si>
    <t>Théorique</t>
  </si>
  <si>
    <t>En Rouge: valeurs à modifier suivant le véhicule</t>
  </si>
  <si>
    <t>PNEUS</t>
  </si>
  <si>
    <t>Caractéristiques moteur - boîte de vitesse</t>
  </si>
  <si>
    <t>Largeur (en mm)</t>
  </si>
  <si>
    <t>Régime (tr/min)</t>
  </si>
  <si>
    <t>Vitesse maxi (km/h)</t>
  </si>
  <si>
    <t>Hauteur de flanc</t>
  </si>
  <si>
    <t xml:space="preserve">Rapport de réduction                          </t>
  </si>
  <si>
    <t>au régime choisi :</t>
  </si>
  <si>
    <t>Diamètre (en pouces)</t>
  </si>
  <si>
    <t xml:space="preserve">Rapport de boîte de vitesse :                      </t>
  </si>
  <si>
    <t>1ère</t>
  </si>
  <si>
    <t>Longueur développée (cm)</t>
  </si>
  <si>
    <t>COUPLE CONIQUE :</t>
  </si>
  <si>
    <t>2ème</t>
  </si>
  <si>
    <t>ARBRE :</t>
  </si>
  <si>
    <t>3ème</t>
  </si>
  <si>
    <t>COURONNE</t>
  </si>
  <si>
    <t>4ème</t>
  </si>
  <si>
    <t>5ème</t>
  </si>
  <si>
    <t>6ème</t>
  </si>
  <si>
    <t>Régime</t>
  </si>
  <si>
    <t>Vitesse 1</t>
  </si>
  <si>
    <t>Vitesse 2</t>
  </si>
  <si>
    <t>Vitesse 3</t>
  </si>
  <si>
    <t>Vitesse 4</t>
  </si>
  <si>
    <t>Vitesse 5</t>
  </si>
  <si>
    <t>Vitesse 6</t>
  </si>
  <si>
    <t>tr/min</t>
  </si>
  <si>
    <t>km/h</t>
  </si>
  <si>
    <t>Pignons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</si>
</sst>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0">
    <font>
      <sz val="10"/>
      <name val="MS Sans Serif"/>
      <family val="2"/>
    </font>
    <font>
      <b/>
      <sz val="20"/>
      <color indexed="12"/>
      <name val="Arial Alternative"/>
      <family val="3"/>
      <charset val="2"/>
    </font>
    <font>
      <sz val="20"/>
      <name val="Arial"/>
      <family val="2"/>
    </font>
    <font>
      <sz val="8"/>
      <name val="Arial"/>
      <family val="2"/>
    </font>
    <font>
      <sz val="22"/>
      <color indexed="9"/>
      <name val="Arial"/>
      <family val="2"/>
    </font>
    <font>
      <sz val="20"/>
      <color indexed="12"/>
      <name val="Arial Alternative"/>
      <family val="3"/>
      <charset val="2"/>
    </font>
    <font>
      <sz val="10"/>
      <color indexed="12"/>
      <name val="Arial Alternative"/>
      <family val="3"/>
      <charset val="2"/>
    </font>
    <font>
      <b/>
      <sz val="16"/>
      <color indexed="9"/>
      <name val="Arial"/>
      <family val="2"/>
    </font>
    <font>
      <b/>
      <sz val="13"/>
      <color indexed="10"/>
      <name val="Arial"/>
      <family val="2"/>
    </font>
    <font>
      <sz val="8"/>
      <color indexed="10"/>
      <name val="Arial"/>
      <family val="2"/>
    </font>
    <font>
      <b/>
      <sz val="8"/>
      <color indexed="12"/>
      <name val="Arial"/>
      <family val="2"/>
    </font>
    <font>
      <b/>
      <sz val="10.5"/>
      <color indexed="10"/>
      <name val="Arial"/>
      <family val="2"/>
    </font>
    <font>
      <sz val="8"/>
      <color indexed="12"/>
      <name val="Arial"/>
      <family val="2"/>
    </font>
    <font>
      <sz val="8"/>
      <color indexed="16"/>
      <name val="Arial"/>
      <family val="2"/>
    </font>
    <font>
      <sz val="8"/>
      <color indexed="8"/>
      <name val="Arial"/>
      <family val="2"/>
    </font>
    <font>
      <sz val="7"/>
      <color indexed="8"/>
      <name val="Arial"/>
      <family val="2"/>
    </font>
    <font>
      <sz val="6"/>
      <color indexed="8"/>
      <name val="Arial"/>
      <family val="2"/>
    </font>
    <font>
      <b/>
      <sz val="8"/>
      <name val="Arial"/>
      <family val="2"/>
    </font>
    <font>
      <b/>
      <sz val="9"/>
      <color indexed="10"/>
      <name val="Arial"/>
      <family val="2"/>
    </font>
    <font>
      <b/>
      <sz val="8"/>
      <color indexed="8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62"/>
        <bgColor indexed="12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27"/>
        <bgColor indexed="41"/>
      </patternFill>
    </fill>
  </fills>
  <borders count="41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0" xfId="0" applyNumberFormat="1" applyFont="1" applyFill="1" applyBorder="1" applyAlignment="1" applyProtection="1">
      <alignment horizontal="center" vertical="center"/>
    </xf>
    <xf numFmtId="0" fontId="2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4" fillId="3" borderId="1" xfId="0" applyNumberFormat="1" applyFont="1" applyFill="1" applyBorder="1" applyAlignment="1" applyProtection="1">
      <alignment horizontal="center" vertical="center"/>
    </xf>
    <xf numFmtId="0" fontId="5" fillId="2" borderId="0" xfId="0" applyNumberFormat="1" applyFont="1" applyFill="1" applyBorder="1" applyAlignment="1" applyProtection="1">
      <alignment horizontal="center" vertical="center"/>
    </xf>
    <xf numFmtId="0" fontId="6" fillId="2" borderId="2" xfId="0" applyNumberFormat="1" applyFont="1" applyFill="1" applyBorder="1" applyAlignment="1" applyProtection="1">
      <alignment horizontal="center" vertical="center"/>
    </xf>
    <xf numFmtId="0" fontId="7" fillId="3" borderId="1" xfId="0" applyNumberFormat="1" applyFont="1" applyFill="1" applyBorder="1" applyAlignment="1" applyProtection="1">
      <alignment horizontal="center" vertical="center"/>
    </xf>
    <xf numFmtId="0" fontId="8" fillId="4" borderId="1" xfId="0" applyNumberFormat="1" applyFont="1" applyFill="1" applyBorder="1" applyAlignment="1" applyProtection="1">
      <alignment horizontal="center" vertical="center"/>
    </xf>
    <xf numFmtId="0" fontId="9" fillId="2" borderId="0" xfId="0" applyNumberFormat="1" applyFont="1" applyFill="1" applyBorder="1" applyAlignment="1" applyProtection="1"/>
    <xf numFmtId="0" fontId="10" fillId="5" borderId="1" xfId="0" applyNumberFormat="1" applyFont="1" applyFill="1" applyBorder="1" applyAlignment="1" applyProtection="1">
      <alignment horizontal="center"/>
    </xf>
    <xf numFmtId="0" fontId="3" fillId="0" borderId="3" xfId="0" applyNumberFormat="1" applyFont="1" applyFill="1" applyBorder="1" applyAlignment="1" applyProtection="1">
      <alignment horizontal="center"/>
    </xf>
    <xf numFmtId="0" fontId="11" fillId="0" borderId="4" xfId="0" applyNumberFormat="1" applyFont="1" applyFill="1" applyBorder="1" applyAlignment="1" applyProtection="1">
      <alignment horizont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/>
    <xf numFmtId="0" fontId="11" fillId="0" borderId="7" xfId="0" applyNumberFormat="1" applyFont="1" applyFill="1" applyBorder="1" applyAlignment="1" applyProtection="1">
      <alignment horizontal="center"/>
    </xf>
    <xf numFmtId="0" fontId="12" fillId="2" borderId="8" xfId="0" applyNumberFormat="1" applyFont="1" applyFill="1" applyBorder="1" applyAlignment="1" applyProtection="1">
      <alignment horizontal="center"/>
    </xf>
    <xf numFmtId="0" fontId="3" fillId="0" borderId="9" xfId="0" applyNumberFormat="1" applyFont="1" applyFill="1" applyBorder="1" applyAlignment="1" applyProtection="1">
      <alignment horizontal="center"/>
    </xf>
    <xf numFmtId="0" fontId="11" fillId="0" borderId="10" xfId="0" applyNumberFormat="1" applyFont="1" applyFill="1" applyBorder="1" applyAlignment="1" applyProtection="1">
      <alignment horizontal="center"/>
    </xf>
    <xf numFmtId="0" fontId="3" fillId="0" borderId="11" xfId="0" applyNumberFormat="1" applyFont="1" applyFill="1" applyBorder="1" applyAlignment="1" applyProtection="1">
      <alignment horizontal="left" vertical="center"/>
    </xf>
    <xf numFmtId="0" fontId="3" fillId="0" borderId="12" xfId="0" applyNumberFormat="1" applyFont="1" applyFill="1" applyBorder="1" applyAlignment="1" applyProtection="1"/>
    <xf numFmtId="2" fontId="13" fillId="0" borderId="13" xfId="0" applyNumberFormat="1" applyFont="1" applyFill="1" applyBorder="1" applyAlignment="1" applyProtection="1">
      <alignment horizontal="center"/>
    </xf>
    <xf numFmtId="0" fontId="12" fillId="2" borderId="14" xfId="0" applyNumberFormat="1" applyFont="1" applyFill="1" applyBorder="1" applyAlignment="1" applyProtection="1">
      <alignment horizontal="center"/>
    </xf>
    <xf numFmtId="0" fontId="3" fillId="0" borderId="15" xfId="0" applyNumberFormat="1" applyFont="1" applyFill="1" applyBorder="1" applyAlignment="1" applyProtection="1">
      <alignment horizontal="center"/>
    </xf>
    <xf numFmtId="0" fontId="11" fillId="0" borderId="16" xfId="0" applyNumberFormat="1" applyFont="1" applyFill="1" applyBorder="1" applyAlignment="1" applyProtection="1">
      <alignment horizontal="center"/>
    </xf>
    <xf numFmtId="0" fontId="3" fillId="0" borderId="17" xfId="0" applyNumberFormat="1" applyFont="1" applyFill="1" applyBorder="1" applyAlignment="1" applyProtection="1">
      <alignment horizontal="left" vertical="center"/>
    </xf>
    <xf numFmtId="0" fontId="3" fillId="0" borderId="18" xfId="0" applyNumberFormat="1" applyFont="1" applyFill="1" applyBorder="1" applyAlignment="1" applyProtection="1">
      <alignment horizontal="left"/>
    </xf>
    <xf numFmtId="0" fontId="13" fillId="0" borderId="18" xfId="0" applyNumberFormat="1" applyFont="1" applyFill="1" applyBorder="1" applyAlignment="1" applyProtection="1">
      <alignment horizontal="left"/>
    </xf>
    <xf numFmtId="0" fontId="12" fillId="2" borderId="19" xfId="0" applyNumberFormat="1" applyFont="1" applyFill="1" applyBorder="1" applyAlignment="1" applyProtection="1">
      <alignment horizontal="left"/>
    </xf>
    <xf numFmtId="0" fontId="12" fillId="2" borderId="20" xfId="0" applyNumberFormat="1" applyFont="1" applyFill="1" applyBorder="1" applyAlignment="1" applyProtection="1">
      <alignment horizontal="left"/>
    </xf>
    <xf numFmtId="0" fontId="14" fillId="2" borderId="0" xfId="0" applyNumberFormat="1" applyFont="1" applyFill="1" applyBorder="1" applyAlignment="1" applyProtection="1"/>
    <xf numFmtId="0" fontId="3" fillId="2" borderId="21" xfId="0" applyNumberFormat="1" applyFont="1" applyFill="1" applyBorder="1" applyAlignment="1" applyProtection="1"/>
    <xf numFmtId="0" fontId="3" fillId="0" borderId="22" xfId="0" applyNumberFormat="1" applyFont="1" applyFill="1" applyBorder="1" applyAlignment="1" applyProtection="1">
      <alignment horizontal="center"/>
    </xf>
    <xf numFmtId="164" fontId="13" fillId="0" borderId="23" xfId="0" applyNumberFormat="1" applyFont="1" applyFill="1" applyBorder="1" applyAlignment="1" applyProtection="1">
      <alignment horizontal="center"/>
    </xf>
    <xf numFmtId="165" fontId="3" fillId="6" borderId="14" xfId="0" applyNumberFormat="1" applyFont="1" applyFill="1" applyBorder="1" applyAlignment="1" applyProtection="1">
      <alignment horizont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2" fontId="3" fillId="0" borderId="13" xfId="0" applyNumberFormat="1" applyFont="1" applyFill="1" applyBorder="1" applyAlignment="1" applyProtection="1"/>
    <xf numFmtId="0" fontId="14" fillId="2" borderId="24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/>
    </xf>
    <xf numFmtId="0" fontId="15" fillId="2" borderId="24" xfId="0" applyNumberFormat="1" applyFont="1" applyFill="1" applyBorder="1" applyAlignment="1" applyProtection="1"/>
    <xf numFmtId="0" fontId="11" fillId="2" borderId="24" xfId="0" applyNumberFormat="1" applyFont="1" applyFill="1" applyBorder="1" applyAlignment="1" applyProtection="1">
      <alignment horizontal="center" vertical="center"/>
    </xf>
    <xf numFmtId="0" fontId="16" fillId="2" borderId="24" xfId="0" applyNumberFormat="1" applyFont="1" applyFill="1" applyBorder="1" applyAlignment="1" applyProtection="1"/>
    <xf numFmtId="2" fontId="3" fillId="2" borderId="0" xfId="0" applyNumberFormat="1" applyFont="1" applyFill="1" applyBorder="1" applyAlignment="1" applyProtection="1"/>
    <xf numFmtId="0" fontId="15" fillId="2" borderId="0" xfId="0" applyNumberFormat="1" applyFont="1" applyFill="1" applyBorder="1" applyAlignment="1" applyProtection="1"/>
    <xf numFmtId="0" fontId="16" fillId="2" borderId="0" xfId="0" applyNumberFormat="1" applyFont="1" applyFill="1" applyBorder="1" applyAlignment="1" applyProtection="1"/>
    <xf numFmtId="0" fontId="3" fillId="0" borderId="25" xfId="0" applyNumberFormat="1" applyFont="1" applyFill="1" applyBorder="1" applyAlignment="1" applyProtection="1">
      <alignment horizontal="center"/>
    </xf>
    <xf numFmtId="165" fontId="3" fillId="6" borderId="26" xfId="0" applyNumberFormat="1" applyFont="1" applyFill="1" applyBorder="1" applyAlignment="1" applyProtection="1">
      <alignment horizontal="center"/>
    </xf>
    <xf numFmtId="0" fontId="3" fillId="5" borderId="18" xfId="0" applyNumberFormat="1" applyFont="1" applyFill="1" applyBorder="1" applyAlignment="1" applyProtection="1"/>
    <xf numFmtId="0" fontId="14" fillId="6" borderId="27" xfId="0" applyNumberFormat="1" applyFont="1" applyFill="1" applyBorder="1" applyAlignment="1" applyProtection="1"/>
    <xf numFmtId="0" fontId="14" fillId="6" borderId="28" xfId="0" applyNumberFormat="1" applyFont="1" applyFill="1" applyBorder="1" applyAlignment="1" applyProtection="1"/>
    <xf numFmtId="0" fontId="14" fillId="6" borderId="29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>
      <alignment horizontal="center"/>
    </xf>
    <xf numFmtId="0" fontId="9" fillId="2" borderId="0" xfId="0" applyNumberFormat="1" applyFont="1" applyFill="1" applyBorder="1" applyAlignment="1" applyProtection="1">
      <alignment horizontal="center"/>
    </xf>
    <xf numFmtId="165" fontId="3" fillId="2" borderId="0" xfId="0" applyNumberFormat="1" applyFont="1" applyFill="1" applyBorder="1" applyAlignment="1" applyProtection="1">
      <alignment horizontal="center"/>
    </xf>
    <xf numFmtId="0" fontId="3" fillId="5" borderId="30" xfId="0" applyNumberFormat="1" applyFont="1" applyFill="1" applyBorder="1" applyAlignment="1" applyProtection="1">
      <alignment horizontal="center"/>
    </xf>
    <xf numFmtId="0" fontId="14" fillId="6" borderId="30" xfId="0" applyNumberFormat="1" applyFont="1" applyFill="1" applyBorder="1" applyAlignment="1" applyProtection="1">
      <alignment horizontal="center"/>
    </xf>
    <xf numFmtId="0" fontId="3" fillId="5" borderId="31" xfId="0" applyNumberFormat="1" applyFont="1" applyFill="1" applyBorder="1" applyAlignment="1" applyProtection="1"/>
    <xf numFmtId="165" fontId="14" fillId="6" borderId="32" xfId="0" applyNumberFormat="1" applyFont="1" applyFill="1" applyBorder="1" applyAlignment="1" applyProtection="1"/>
    <xf numFmtId="165" fontId="14" fillId="6" borderId="33" xfId="0" applyNumberFormat="1" applyFont="1" applyFill="1" applyBorder="1" applyAlignment="1" applyProtection="1"/>
    <xf numFmtId="165" fontId="14" fillId="6" borderId="23" xfId="0" applyNumberFormat="1" applyFont="1" applyFill="1" applyBorder="1" applyAlignment="1" applyProtection="1"/>
    <xf numFmtId="0" fontId="3" fillId="5" borderId="34" xfId="0" applyNumberFormat="1" applyFont="1" applyFill="1" applyBorder="1" applyAlignment="1" applyProtection="1"/>
    <xf numFmtId="165" fontId="14" fillId="6" borderId="35" xfId="0" applyNumberFormat="1" applyFont="1" applyFill="1" applyBorder="1" applyAlignment="1" applyProtection="1"/>
    <xf numFmtId="165" fontId="14" fillId="6" borderId="36" xfId="0" applyNumberFormat="1" applyFont="1" applyFill="1" applyBorder="1" applyAlignment="1" applyProtection="1"/>
    <xf numFmtId="165" fontId="14" fillId="6" borderId="37" xfId="0" applyNumberFormat="1" applyFont="1" applyFill="1" applyBorder="1" applyAlignment="1" applyProtection="1"/>
    <xf numFmtId="0" fontId="3" fillId="2" borderId="24" xfId="0" applyNumberFormat="1" applyFont="1" applyFill="1" applyBorder="1" applyAlignment="1" applyProtection="1"/>
    <xf numFmtId="0" fontId="3" fillId="2" borderId="24" xfId="0" applyNumberFormat="1" applyFont="1" applyFill="1" applyBorder="1" applyAlignment="1" applyProtection="1">
      <alignment horizontal="center"/>
    </xf>
    <xf numFmtId="0" fontId="11" fillId="2" borderId="24" xfId="0" applyNumberFormat="1" applyFont="1" applyFill="1" applyBorder="1" applyAlignment="1" applyProtection="1">
      <alignment horizontal="center"/>
    </xf>
    <xf numFmtId="0" fontId="17" fillId="2" borderId="0" xfId="0" applyNumberFormat="1" applyFont="1" applyFill="1" applyBorder="1" applyAlignment="1" applyProtection="1">
      <alignment horizontal="left"/>
    </xf>
    <xf numFmtId="0" fontId="17" fillId="2" borderId="0" xfId="0" applyNumberFormat="1" applyFont="1" applyFill="1" applyBorder="1" applyAlignment="1" applyProtection="1"/>
    <xf numFmtId="0" fontId="18" fillId="2" borderId="24" xfId="0" applyNumberFormat="1" applyFont="1" applyFill="1" applyBorder="1" applyAlignment="1" applyProtection="1">
      <alignment horizontal="center"/>
    </xf>
    <xf numFmtId="165" fontId="3" fillId="6" borderId="35" xfId="0" applyNumberFormat="1" applyFont="1" applyFill="1" applyBorder="1" applyAlignment="1" applyProtection="1"/>
    <xf numFmtId="0" fontId="3" fillId="5" borderId="30" xfId="0" applyNumberFormat="1" applyFont="1" applyFill="1" applyBorder="1" applyAlignment="1" applyProtection="1"/>
    <xf numFmtId="165" fontId="3" fillId="6" borderId="38" xfId="0" applyNumberFormat="1" applyFont="1" applyFill="1" applyBorder="1" applyAlignment="1" applyProtection="1"/>
    <xf numFmtId="165" fontId="14" fillId="6" borderId="39" xfId="0" applyNumberFormat="1" applyFont="1" applyFill="1" applyBorder="1" applyAlignment="1" applyProtection="1"/>
    <xf numFmtId="165" fontId="14" fillId="6" borderId="4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75" b="1" i="0" u="none" strike="noStrike" baseline="0">
                <a:solidFill>
                  <a:srgbClr val="FF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Diagramme des vitesses</a:t>
            </a:r>
          </a:p>
        </c:rich>
      </c:tx>
      <c:layout>
        <c:manualLayout>
          <c:xMode val="edge"/>
          <c:yMode val="edge"/>
          <c:x val="0.36003639918772062"/>
          <c:y val="3.9356027221485096E-2"/>
        </c:manualLayout>
      </c:layout>
      <c:overlay val="0"/>
      <c:spPr>
        <a:solidFill>
          <a:srgbClr val="FFFFFF"/>
        </a:solidFill>
        <a:ln w="3175">
          <a:solidFill>
            <a:srgbClr val="FF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4.5004549898465078E-2"/>
          <c:y val="0.21288032906166937"/>
          <c:w val="0.91899290892665686"/>
          <c:h val="0.70304175900198373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595008"/>
        <c:axId val="17564032"/>
      </c:barChart>
      <c:catAx>
        <c:axId val="17595008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solidFill>
            <a:srgbClr val="FFFFFF"/>
          </a:solidFill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MS Sans Serif"/>
                <a:ea typeface="MS Sans Serif"/>
                <a:cs typeface="MS Sans Serif"/>
              </a:defRPr>
            </a:pPr>
            <a:endParaRPr lang="fr-FR"/>
          </a:p>
        </c:txPr>
        <c:crossAx val="17564032"/>
        <c:crosses val="autoZero"/>
        <c:auto val="1"/>
        <c:lblAlgn val="ctr"/>
        <c:lblOffset val="100"/>
        <c:tickMarkSkip val="1"/>
        <c:noMultiLvlLbl val="0"/>
      </c:catAx>
      <c:valAx>
        <c:axId val="17564032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solidFill>
            <a:srgbClr val="FFFFFF"/>
          </a:solidFill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MS Sans Serif"/>
                <a:ea typeface="MS Sans Serif"/>
                <a:cs typeface="MS Sans Serif"/>
              </a:defRPr>
            </a:pPr>
            <a:endParaRPr lang="fr-FR"/>
          </a:p>
        </c:txPr>
        <c:crossAx val="17595008"/>
        <c:crosses val="autoZero"/>
        <c:crossBetween val="between"/>
      </c:valAx>
      <c:spPr>
        <a:solidFill>
          <a:srgbClr val="D9D9D9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MS Sans Serif"/>
          <a:ea typeface="MS Sans Serif"/>
          <a:cs typeface="MS Sans Serif"/>
        </a:defRPr>
      </a:pPr>
      <a:endParaRPr lang="fr-FR"/>
    </a:p>
  </c:txPr>
  <c:printSettings>
    <c:headerFooter alignWithMargins="0"/>
    <c:pageMargins b="0.984251969" l="0.78740157499999996" r="0.78740157499999996" t="0.984251969" header="0.51180555555555551" footer="0.51180555555555551"/>
    <c:pageSetup firstPageNumber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158750</xdr:colOff>
      <xdr:row>33</xdr:row>
      <xdr:rowOff>76200</xdr:rowOff>
    </xdr:from>
    <xdr:to>
      <xdr:col>15</xdr:col>
      <xdr:colOff>254000</xdr:colOff>
      <xdr:row>61</xdr:row>
      <xdr:rowOff>69850</xdr:rowOff>
    </xdr:to>
    <xdr:graphicFrame macro="">
      <xdr:nvGraphicFramePr>
        <xdr:cNvPr id="2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0"/>
  <sheetViews>
    <sheetView tabSelected="1" topLeftCell="A5" workbookViewId="0">
      <selection activeCell="R19" sqref="R19"/>
    </sheetView>
  </sheetViews>
  <sheetFormatPr baseColWidth="10" defaultColWidth="10" defaultRowHeight="10"/>
  <cols>
    <col min="1" max="1" width="2.26953125" style="4" customWidth="1"/>
    <col min="2" max="3" width="7.54296875" style="4" customWidth="1"/>
    <col min="4" max="4" width="7.453125" style="4" customWidth="1"/>
    <col min="5" max="5" width="7.54296875" style="4" customWidth="1"/>
    <col min="6" max="6" width="7.26953125" style="4" customWidth="1"/>
    <col min="7" max="7" width="7.453125" style="4" customWidth="1"/>
    <col min="8" max="8" width="7.54296875" style="4" customWidth="1"/>
    <col min="9" max="9" width="5.26953125" style="4" customWidth="1"/>
    <col min="10" max="10" width="7.1796875" style="4" customWidth="1"/>
    <col min="11" max="11" width="7.26953125" style="4" customWidth="1"/>
    <col min="12" max="12" width="6" style="4" customWidth="1"/>
    <col min="13" max="13" width="6.1796875" style="4" customWidth="1"/>
    <col min="14" max="14" width="7.81640625" style="4" customWidth="1"/>
    <col min="15" max="15" width="5.26953125" style="4" customWidth="1"/>
    <col min="16" max="16" width="4.1796875" style="4" customWidth="1"/>
    <col min="17" max="17" width="7.26953125" style="4" customWidth="1"/>
    <col min="18" max="16384" width="10" style="4"/>
  </cols>
  <sheetData>
    <row r="1" spans="1:20" ht="7.5" customHeight="1" thickBot="1">
      <c r="A1" s="1"/>
      <c r="B1" s="1"/>
      <c r="C1" s="1"/>
      <c r="D1" s="1"/>
      <c r="E1" s="1"/>
      <c r="F1" s="1"/>
      <c r="G1" s="2"/>
      <c r="H1" s="2"/>
      <c r="I1" s="2"/>
      <c r="J1" s="2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9.25" customHeight="1" thickBot="1">
      <c r="A2" s="3"/>
      <c r="B2" s="3"/>
      <c r="C2" s="3"/>
      <c r="D2" s="5" t="s">
        <v>0</v>
      </c>
      <c r="E2" s="5"/>
      <c r="F2" s="5"/>
      <c r="G2" s="5"/>
      <c r="H2" s="5"/>
      <c r="I2" s="5"/>
      <c r="J2" s="5"/>
      <c r="K2" s="5"/>
      <c r="L2" s="5"/>
      <c r="M2" s="5"/>
      <c r="N2" s="5"/>
      <c r="O2" s="3"/>
      <c r="P2" s="3"/>
      <c r="Q2" s="3"/>
      <c r="R2" s="3"/>
      <c r="S2" s="3"/>
      <c r="T2" s="3"/>
    </row>
    <row r="3" spans="1:20" ht="16.5" customHeight="1" thickBot="1">
      <c r="A3" s="6"/>
      <c r="B3" s="6"/>
      <c r="C3" s="6"/>
      <c r="D3" s="6"/>
      <c r="E3" s="7"/>
      <c r="F3" s="7"/>
      <c r="G3" s="8" t="s">
        <v>1</v>
      </c>
      <c r="H3" s="8"/>
      <c r="I3" s="8"/>
      <c r="J3" s="8"/>
      <c r="K3" s="7"/>
      <c r="L3" s="7"/>
      <c r="M3" s="7"/>
      <c r="N3" s="3"/>
      <c r="O3" s="3"/>
      <c r="P3" s="3"/>
      <c r="Q3" s="3"/>
      <c r="R3" s="3"/>
      <c r="S3" s="3"/>
      <c r="T3" s="3"/>
    </row>
    <row r="4" spans="1:20" ht="21.75" customHeight="1" thickBot="1">
      <c r="A4" s="3"/>
      <c r="B4" s="3"/>
      <c r="C4" s="3"/>
      <c r="D4" s="3"/>
      <c r="E4" s="9" t="s">
        <v>2</v>
      </c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3"/>
      <c r="R4" s="3"/>
      <c r="S4" s="3"/>
      <c r="T4" s="3"/>
    </row>
    <row r="5" spans="1:20" ht="18" customHeight="1" thickBot="1">
      <c r="A5" s="3"/>
      <c r="B5" s="3"/>
      <c r="C5" s="3"/>
      <c r="D5" s="10"/>
      <c r="E5" s="10"/>
      <c r="F5" s="10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4.25" customHeight="1" thickBot="1">
      <c r="A6" s="3"/>
      <c r="B6" s="11" t="s">
        <v>3</v>
      </c>
      <c r="C6" s="11"/>
      <c r="D6" s="11"/>
      <c r="E6" s="11"/>
      <c r="F6" s="10"/>
      <c r="G6" s="11" t="s">
        <v>4</v>
      </c>
      <c r="H6" s="11"/>
      <c r="I6" s="11"/>
      <c r="J6" s="11"/>
      <c r="K6" s="11"/>
      <c r="L6" s="3"/>
      <c r="M6" s="3"/>
      <c r="N6" s="3"/>
      <c r="O6" s="3"/>
      <c r="P6" s="3"/>
      <c r="Q6" s="3"/>
      <c r="R6" s="3"/>
      <c r="S6" s="3"/>
      <c r="T6" s="3"/>
    </row>
    <row r="7" spans="1:20" ht="13.5" customHeight="1" thickBot="1">
      <c r="A7" s="3"/>
      <c r="B7" s="12" t="s">
        <v>5</v>
      </c>
      <c r="C7" s="12"/>
      <c r="D7" s="12"/>
      <c r="E7" s="13">
        <v>185</v>
      </c>
      <c r="F7" s="3"/>
      <c r="G7" s="14" t="s">
        <v>6</v>
      </c>
      <c r="H7" s="14"/>
      <c r="I7" s="14"/>
      <c r="J7" s="15"/>
      <c r="K7" s="16">
        <v>7000</v>
      </c>
      <c r="L7" s="3"/>
      <c r="M7" s="17" t="s">
        <v>7</v>
      </c>
      <c r="N7" s="17"/>
      <c r="O7" s="3"/>
      <c r="P7" s="3"/>
      <c r="Q7" s="3"/>
      <c r="R7" s="3"/>
      <c r="S7" s="3"/>
      <c r="T7" s="3"/>
    </row>
    <row r="8" spans="1:20" ht="13.5" customHeight="1" thickBot="1">
      <c r="A8" s="3"/>
      <c r="B8" s="18" t="s">
        <v>8</v>
      </c>
      <c r="C8" s="18"/>
      <c r="D8" s="18"/>
      <c r="E8" s="19">
        <v>60</v>
      </c>
      <c r="F8" s="3"/>
      <c r="G8" s="20" t="s">
        <v>9</v>
      </c>
      <c r="H8" s="20"/>
      <c r="I8" s="20"/>
      <c r="J8" s="21"/>
      <c r="K8" s="22">
        <f>H13/H12</f>
        <v>4.2857142857142856</v>
      </c>
      <c r="L8" s="3"/>
      <c r="M8" s="23" t="s">
        <v>10</v>
      </c>
      <c r="N8" s="23"/>
      <c r="O8" s="3"/>
      <c r="P8" s="3"/>
      <c r="Q8" s="3"/>
      <c r="R8" s="3"/>
      <c r="S8" s="3"/>
      <c r="T8" s="3"/>
    </row>
    <row r="9" spans="1:20" ht="13.5" customHeight="1" thickBot="1">
      <c r="A9" s="3"/>
      <c r="B9" s="24" t="s">
        <v>11</v>
      </c>
      <c r="C9" s="24"/>
      <c r="D9" s="24"/>
      <c r="E9" s="25">
        <v>13</v>
      </c>
      <c r="F9" s="3"/>
      <c r="G9" s="26" t="s">
        <v>12</v>
      </c>
      <c r="H9" s="26"/>
      <c r="I9" s="26"/>
      <c r="J9" s="27"/>
      <c r="K9" s="28"/>
      <c r="L9" s="3"/>
      <c r="M9" s="29"/>
      <c r="N9" s="30"/>
      <c r="O9" s="3"/>
      <c r="P9" s="3"/>
      <c r="Q9" s="3"/>
      <c r="R9" s="3"/>
      <c r="S9" s="3"/>
      <c r="T9" s="3"/>
    </row>
    <row r="10" spans="1:20" ht="10.5" thickBot="1">
      <c r="A10" s="3"/>
      <c r="B10" s="31"/>
      <c r="C10" s="3"/>
      <c r="D10" s="3"/>
      <c r="E10" s="3"/>
      <c r="F10" s="3"/>
      <c r="G10" s="3"/>
      <c r="H10" s="3"/>
      <c r="I10" s="32"/>
      <c r="J10" s="33" t="s">
        <v>13</v>
      </c>
      <c r="K10" s="34">
        <f t="shared" ref="K10:K15" si="0">K21/L21</f>
        <v>3.4166666666666665</v>
      </c>
      <c r="L10" s="3"/>
      <c r="M10" s="35">
        <f>(K7/(K8*K10))*((E9*2.54)+2*E7*E8/1000)*3.141592654*0.0006</f>
        <v>49.758781881015331</v>
      </c>
      <c r="N10" s="35"/>
      <c r="O10" s="3"/>
      <c r="P10" s="3"/>
      <c r="Q10" s="3"/>
      <c r="R10" s="3"/>
      <c r="S10" s="3"/>
      <c r="T10" s="3"/>
    </row>
    <row r="11" spans="1:20" ht="10.5" thickBot="1">
      <c r="A11" s="3"/>
      <c r="B11" s="36" t="s">
        <v>14</v>
      </c>
      <c r="C11" s="36"/>
      <c r="D11" s="36"/>
      <c r="E11" s="37">
        <f>(E9*2.54+2*E7/10*E8/100)*3.141592654</f>
        <v>173.47874635388001</v>
      </c>
      <c r="F11" s="3"/>
      <c r="G11" s="38" t="s">
        <v>15</v>
      </c>
      <c r="H11" s="38"/>
      <c r="I11" s="38"/>
      <c r="J11" s="39" t="s">
        <v>16</v>
      </c>
      <c r="K11" s="34">
        <f t="shared" si="0"/>
        <v>2.3571428571428572</v>
      </c>
      <c r="L11" s="3"/>
      <c r="M11" s="35">
        <f>K7/(K8*K11)*(E9*2.54+2*E7*E8/1000)*3.141592654*0.0006</f>
        <v>72.12510302955252</v>
      </c>
      <c r="N11" s="35"/>
      <c r="O11" s="3"/>
      <c r="P11" s="3"/>
      <c r="Q11" s="3"/>
      <c r="R11" s="3"/>
      <c r="S11" s="3"/>
      <c r="T11" s="3"/>
    </row>
    <row r="12" spans="1:20" ht="13.5">
      <c r="A12" s="3"/>
      <c r="B12" s="3"/>
      <c r="C12" s="3"/>
      <c r="D12" s="3"/>
      <c r="E12" s="3"/>
      <c r="F12" s="3"/>
      <c r="G12" s="40" t="s">
        <v>17</v>
      </c>
      <c r="H12" s="41">
        <v>14</v>
      </c>
      <c r="I12" s="41"/>
      <c r="J12" s="39" t="s">
        <v>18</v>
      </c>
      <c r="K12" s="34">
        <f t="shared" si="0"/>
        <v>1.8</v>
      </c>
      <c r="L12" s="3"/>
      <c r="M12" s="35">
        <f>(K7/(K8*K12))*((E9*2.54)+2*E7*E8/1000)*3.141592654*0.0006</f>
        <v>94.449539681556885</v>
      </c>
      <c r="N12" s="35"/>
      <c r="O12" s="3"/>
      <c r="P12" s="3"/>
      <c r="Q12" s="3"/>
      <c r="R12" s="3"/>
      <c r="S12" s="3"/>
      <c r="T12" s="3"/>
    </row>
    <row r="13" spans="1:20" ht="13.5">
      <c r="A13" s="3"/>
      <c r="B13" s="31"/>
      <c r="C13" s="3"/>
      <c r="D13" s="3"/>
      <c r="E13" s="3"/>
      <c r="F13" s="3"/>
      <c r="G13" s="42" t="s">
        <v>19</v>
      </c>
      <c r="H13" s="41">
        <v>60</v>
      </c>
      <c r="I13" s="41"/>
      <c r="J13" s="39" t="s">
        <v>20</v>
      </c>
      <c r="K13" s="34">
        <f t="shared" si="0"/>
        <v>1.4666666666666666</v>
      </c>
      <c r="L13" s="3"/>
      <c r="M13" s="35">
        <f>(K7/(K8*K13))*((E9*2.54)+2*E7*E8/1000)*3.141592654*0.0006</f>
        <v>115.91534415463801</v>
      </c>
      <c r="N13" s="35"/>
      <c r="O13" s="3"/>
      <c r="P13" s="3"/>
      <c r="Q13" s="3"/>
      <c r="R13" s="3"/>
      <c r="S13" s="3"/>
      <c r="T13" s="3"/>
    </row>
    <row r="14" spans="1:20">
      <c r="A14" s="43"/>
      <c r="B14" s="44"/>
      <c r="C14" s="10"/>
      <c r="D14" s="3"/>
      <c r="E14" s="3"/>
      <c r="F14" s="3"/>
      <c r="G14" s="3"/>
      <c r="H14" s="3"/>
      <c r="I14" s="32"/>
      <c r="J14" s="39" t="s">
        <v>21</v>
      </c>
      <c r="K14" s="34">
        <f t="shared" si="0"/>
        <v>1.2058823529411764</v>
      </c>
      <c r="L14" s="3"/>
      <c r="M14" s="35">
        <f>(K7/(K8*K14))*((E9*2.54)+2*E7*E8/1000)*3.141592654*0.0006</f>
        <v>140.98321532954347</v>
      </c>
      <c r="N14" s="35"/>
      <c r="O14" s="3"/>
      <c r="P14" s="3"/>
      <c r="Q14" s="3"/>
      <c r="R14" s="3"/>
      <c r="S14" s="3"/>
      <c r="T14" s="3"/>
    </row>
    <row r="15" spans="1:20" ht="10.5" thickBot="1">
      <c r="A15" s="3"/>
      <c r="B15" s="45"/>
      <c r="C15" s="10"/>
      <c r="D15" s="3"/>
      <c r="E15" s="3"/>
      <c r="F15" s="3"/>
      <c r="G15" s="3"/>
      <c r="H15" s="3"/>
      <c r="I15" s="3"/>
      <c r="J15" s="46" t="s">
        <v>22</v>
      </c>
      <c r="K15" s="34" t="e">
        <f t="shared" si="0"/>
        <v>#DIV/0!</v>
      </c>
      <c r="L15" s="3"/>
      <c r="M15" s="47" t="e">
        <f>(K7/(K8*K15))*((E9*2.54)+2*E7*E8/1000)*3.141592654*0.0006</f>
        <v>#DIV/0!</v>
      </c>
      <c r="N15" s="47"/>
      <c r="O15" s="3"/>
      <c r="P15" s="3"/>
      <c r="Q15" s="3"/>
      <c r="R15" s="3"/>
      <c r="S15" s="3"/>
      <c r="T15" s="3"/>
    </row>
    <row r="16" spans="1:20" ht="5.25" customHeight="1" thickBot="1">
      <c r="A16" s="3"/>
      <c r="B16" s="3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2" customHeight="1">
      <c r="A17" s="3"/>
      <c r="B17" s="48" t="s">
        <v>23</v>
      </c>
      <c r="C17" s="49" t="s">
        <v>24</v>
      </c>
      <c r="D17" s="50" t="s">
        <v>25</v>
      </c>
      <c r="E17" s="50" t="s">
        <v>26</v>
      </c>
      <c r="F17" s="50" t="s">
        <v>27</v>
      </c>
      <c r="G17" s="50" t="s">
        <v>28</v>
      </c>
      <c r="H17" s="51" t="s">
        <v>29</v>
      </c>
      <c r="I17" s="3"/>
      <c r="J17" s="52"/>
      <c r="K17" s="53"/>
      <c r="L17" s="3"/>
      <c r="M17" s="54"/>
      <c r="N17" s="3"/>
      <c r="O17" s="3"/>
      <c r="P17" s="3"/>
      <c r="Q17" s="3"/>
      <c r="R17" s="3"/>
      <c r="S17" s="3"/>
      <c r="T17" s="3"/>
    </row>
    <row r="18" spans="1:20" ht="12" customHeight="1" thickBot="1">
      <c r="A18" s="3"/>
      <c r="B18" s="55" t="s">
        <v>30</v>
      </c>
      <c r="C18" s="56" t="s">
        <v>31</v>
      </c>
      <c r="D18" s="56"/>
      <c r="E18" s="56"/>
      <c r="F18" s="56"/>
      <c r="G18" s="56"/>
      <c r="H18" s="56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2" customHeight="1">
      <c r="A19" s="3"/>
      <c r="B19" s="57">
        <v>1000</v>
      </c>
      <c r="C19" s="58">
        <f t="shared" ref="C19:C33" si="1">($B19/($K$8*$K$10))*(($E$9*2.54)+2*$E$7*$E$8/1000)*3.141592654*0.0006</f>
        <v>7.1083974115736197</v>
      </c>
      <c r="D19" s="59">
        <f t="shared" ref="D19:D33" si="2">($B19/($K$8*$K$11))*(($E$9*2.54)+2*$E$7*$E$8/1000)*3.141592654*0.0006</f>
        <v>10.303586147078933</v>
      </c>
      <c r="E19" s="59">
        <f t="shared" ref="E19:E33" si="3">($B19/($K$8*$K$12))*(($E$9*2.54)+2*$E$7*$E$8/1000)*3.141592654*0.0006</f>
        <v>13.492791383079554</v>
      </c>
      <c r="F19" s="59">
        <f t="shared" ref="F19:F33" si="4">($B19/($K$8*$K$13))*(($E$9*2.54)+2*$E$7*$E$8/1000)*3.141592654*0.0006</f>
        <v>16.559334879234001</v>
      </c>
      <c r="G19" s="59">
        <f t="shared" ref="G19:G33" si="5">($B19/($K$8*$K$14))*(($E$9*2.54)+2*$E$7*$E$8/1000)*3.141592654*0.0006</f>
        <v>20.140459332791924</v>
      </c>
      <c r="H19" s="60" t="e">
        <f t="shared" ref="H19:H33" si="6">($B19/($K$8*$K$15))*(($E$9*2.54)+2*$E$7*$E$8/1000)*3.141592654*0.0006</f>
        <v>#DIV/0!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2" customHeight="1">
      <c r="A20" s="3"/>
      <c r="B20" s="61">
        <v>1500</v>
      </c>
      <c r="C20" s="62">
        <f t="shared" si="1"/>
        <v>10.662596117360428</v>
      </c>
      <c r="D20" s="63">
        <f t="shared" si="2"/>
        <v>15.455379220618401</v>
      </c>
      <c r="E20" s="63">
        <f t="shared" si="3"/>
        <v>20.239187074619327</v>
      </c>
      <c r="F20" s="63">
        <f t="shared" si="4"/>
        <v>24.839002318851001</v>
      </c>
      <c r="G20" s="63">
        <f t="shared" si="5"/>
        <v>30.21068899918788</v>
      </c>
      <c r="H20" s="64" t="e">
        <f t="shared" si="6"/>
        <v>#DIV/0!</v>
      </c>
      <c r="I20" s="3"/>
      <c r="J20" s="65" t="s">
        <v>32</v>
      </c>
      <c r="K20" s="65"/>
      <c r="L20" s="66"/>
      <c r="M20" s="3"/>
      <c r="N20" s="3"/>
      <c r="O20" s="3"/>
      <c r="P20" s="3"/>
      <c r="Q20" s="3"/>
      <c r="R20" s="3"/>
      <c r="S20" s="3"/>
      <c r="T20" s="3"/>
    </row>
    <row r="21" spans="1:20" ht="12" customHeight="1">
      <c r="A21" s="3"/>
      <c r="B21" s="61">
        <v>2000</v>
      </c>
      <c r="C21" s="62">
        <f t="shared" si="1"/>
        <v>14.216794823147239</v>
      </c>
      <c r="D21" s="63">
        <f t="shared" si="2"/>
        <v>20.607172294157866</v>
      </c>
      <c r="E21" s="63">
        <f t="shared" si="3"/>
        <v>26.985582766159109</v>
      </c>
      <c r="F21" s="63">
        <f t="shared" si="4"/>
        <v>33.118669758468002</v>
      </c>
      <c r="G21" s="63">
        <f t="shared" si="5"/>
        <v>40.280918665583847</v>
      </c>
      <c r="H21" s="64" t="e">
        <f t="shared" si="6"/>
        <v>#DIV/0!</v>
      </c>
      <c r="I21" s="3"/>
      <c r="J21" s="65" t="s">
        <v>13</v>
      </c>
      <c r="K21" s="67">
        <v>41</v>
      </c>
      <c r="L21" s="67">
        <v>12</v>
      </c>
      <c r="M21" s="10"/>
      <c r="N21" s="3"/>
      <c r="O21" s="3"/>
      <c r="P21" s="3"/>
      <c r="Q21" s="3"/>
      <c r="R21" s="3"/>
      <c r="S21" s="3"/>
      <c r="T21" s="3"/>
    </row>
    <row r="22" spans="1:20" ht="12" customHeight="1">
      <c r="A22" s="3"/>
      <c r="B22" s="61">
        <v>2500</v>
      </c>
      <c r="C22" s="62">
        <f t="shared" si="1"/>
        <v>17.770993528934049</v>
      </c>
      <c r="D22" s="63">
        <f t="shared" si="2"/>
        <v>25.758965367697332</v>
      </c>
      <c r="E22" s="63">
        <f t="shared" si="3"/>
        <v>33.731978457698887</v>
      </c>
      <c r="F22" s="63">
        <f t="shared" si="4"/>
        <v>41.398337198085009</v>
      </c>
      <c r="G22" s="63">
        <f t="shared" si="5"/>
        <v>50.351148331979807</v>
      </c>
      <c r="H22" s="64" t="e">
        <f t="shared" si="6"/>
        <v>#DIV/0!</v>
      </c>
      <c r="I22" s="3"/>
      <c r="J22" s="65" t="s">
        <v>16</v>
      </c>
      <c r="K22" s="67">
        <v>33</v>
      </c>
      <c r="L22" s="67">
        <v>14</v>
      </c>
      <c r="M22" s="10"/>
      <c r="N22" s="3"/>
      <c r="O22" s="3"/>
      <c r="P22" s="3"/>
      <c r="Q22" s="3"/>
      <c r="R22" s="3"/>
      <c r="S22" s="3"/>
      <c r="T22" s="3"/>
    </row>
    <row r="23" spans="1:20" ht="12" customHeight="1">
      <c r="A23" s="3"/>
      <c r="B23" s="61">
        <v>3000</v>
      </c>
      <c r="C23" s="62">
        <f t="shared" si="1"/>
        <v>21.325192234720856</v>
      </c>
      <c r="D23" s="63">
        <f t="shared" si="2"/>
        <v>30.910758441236801</v>
      </c>
      <c r="E23" s="63">
        <f t="shared" si="3"/>
        <v>40.478374149238654</v>
      </c>
      <c r="F23" s="63">
        <f t="shared" si="4"/>
        <v>49.678004637702003</v>
      </c>
      <c r="G23" s="63">
        <f t="shared" si="5"/>
        <v>60.42137799837576</v>
      </c>
      <c r="H23" s="64" t="e">
        <f t="shared" si="6"/>
        <v>#DIV/0!</v>
      </c>
      <c r="I23" s="3"/>
      <c r="J23" s="65" t="s">
        <v>18</v>
      </c>
      <c r="K23" s="67">
        <v>36</v>
      </c>
      <c r="L23" s="67">
        <v>20</v>
      </c>
      <c r="M23" s="10"/>
      <c r="N23" s="3"/>
      <c r="O23" s="3"/>
      <c r="P23" s="3"/>
      <c r="Q23" s="3"/>
      <c r="R23" s="3"/>
      <c r="S23" s="3"/>
      <c r="T23" s="3"/>
    </row>
    <row r="24" spans="1:20" ht="12" customHeight="1">
      <c r="A24" s="3"/>
      <c r="B24" s="61">
        <v>3500</v>
      </c>
      <c r="C24" s="62">
        <f t="shared" si="1"/>
        <v>24.879390940507665</v>
      </c>
      <c r="D24" s="63">
        <f t="shared" si="2"/>
        <v>36.06255151477626</v>
      </c>
      <c r="E24" s="63">
        <f t="shared" si="3"/>
        <v>47.224769840778443</v>
      </c>
      <c r="F24" s="63">
        <f t="shared" si="4"/>
        <v>57.957672077319003</v>
      </c>
      <c r="G24" s="63">
        <f t="shared" si="5"/>
        <v>70.491607664771735</v>
      </c>
      <c r="H24" s="64" t="e">
        <f t="shared" si="6"/>
        <v>#DIV/0!</v>
      </c>
      <c r="I24" s="3"/>
      <c r="J24" s="65" t="s">
        <v>20</v>
      </c>
      <c r="K24" s="67">
        <v>44</v>
      </c>
      <c r="L24" s="67">
        <v>30</v>
      </c>
      <c r="M24" s="10"/>
      <c r="N24" s="3"/>
      <c r="O24" s="3"/>
      <c r="P24" s="3"/>
      <c r="Q24" s="3"/>
      <c r="R24" s="3"/>
      <c r="S24" s="3"/>
      <c r="T24" s="3"/>
    </row>
    <row r="25" spans="1:20" ht="12" customHeight="1">
      <c r="A25" s="68"/>
      <c r="B25" s="61">
        <v>4000</v>
      </c>
      <c r="C25" s="62">
        <f t="shared" si="1"/>
        <v>28.433589646294479</v>
      </c>
      <c r="D25" s="63">
        <f t="shared" si="2"/>
        <v>41.214344588315733</v>
      </c>
      <c r="E25" s="63">
        <f t="shared" si="3"/>
        <v>53.971165532318217</v>
      </c>
      <c r="F25" s="63">
        <f t="shared" si="4"/>
        <v>66.237339516936004</v>
      </c>
      <c r="G25" s="63">
        <f t="shared" si="5"/>
        <v>80.561837331167695</v>
      </c>
      <c r="H25" s="64" t="e">
        <f t="shared" si="6"/>
        <v>#DIV/0!</v>
      </c>
      <c r="I25" s="3"/>
      <c r="J25" s="65" t="s">
        <v>21</v>
      </c>
      <c r="K25" s="67">
        <v>41</v>
      </c>
      <c r="L25" s="67">
        <v>34</v>
      </c>
      <c r="M25" s="10"/>
      <c r="N25" s="3"/>
      <c r="O25" s="3"/>
      <c r="P25" s="3"/>
      <c r="Q25" s="3"/>
      <c r="R25" s="3"/>
      <c r="S25" s="3"/>
      <c r="T25" s="3"/>
    </row>
    <row r="26" spans="1:20" ht="12" customHeight="1">
      <c r="A26" s="3"/>
      <c r="B26" s="61">
        <v>4500</v>
      </c>
      <c r="C26" s="62">
        <f t="shared" si="1"/>
        <v>31.987788352081282</v>
      </c>
      <c r="D26" s="63">
        <f t="shared" si="2"/>
        <v>46.366137661855198</v>
      </c>
      <c r="E26" s="63">
        <f t="shared" si="3"/>
        <v>60.717561223857999</v>
      </c>
      <c r="F26" s="63">
        <f t="shared" si="4"/>
        <v>74.517006956553018</v>
      </c>
      <c r="G26" s="63">
        <f t="shared" si="5"/>
        <v>90.632066997563655</v>
      </c>
      <c r="H26" s="64" t="e">
        <f t="shared" si="6"/>
        <v>#DIV/0!</v>
      </c>
      <c r="I26" s="69"/>
      <c r="J26" s="3" t="s">
        <v>22</v>
      </c>
      <c r="K26" s="70"/>
      <c r="L26" s="70"/>
      <c r="M26" s="3"/>
      <c r="N26" s="3"/>
      <c r="O26" s="69"/>
      <c r="P26" s="3"/>
      <c r="Q26" s="3"/>
      <c r="R26" s="3"/>
      <c r="S26" s="3"/>
      <c r="T26" s="3"/>
    </row>
    <row r="27" spans="1:20" ht="12" customHeight="1">
      <c r="A27" s="3"/>
      <c r="B27" s="61">
        <v>5000</v>
      </c>
      <c r="C27" s="62">
        <f t="shared" si="1"/>
        <v>35.541987057868099</v>
      </c>
      <c r="D27" s="63">
        <f t="shared" si="2"/>
        <v>51.517930735394664</v>
      </c>
      <c r="E27" s="63">
        <f t="shared" si="3"/>
        <v>67.463956915397773</v>
      </c>
      <c r="F27" s="63">
        <f t="shared" si="4"/>
        <v>82.796674396170019</v>
      </c>
      <c r="G27" s="63">
        <f t="shared" si="5"/>
        <v>100.70229666395961</v>
      </c>
      <c r="H27" s="64" t="e">
        <f t="shared" si="6"/>
        <v>#DIV/0!</v>
      </c>
      <c r="I27" s="69"/>
      <c r="J27" s="3"/>
      <c r="K27" s="3"/>
      <c r="L27" s="69"/>
      <c r="M27" s="3"/>
      <c r="N27" s="3"/>
      <c r="O27" s="69"/>
      <c r="P27" s="3"/>
      <c r="Q27" s="3"/>
      <c r="R27" s="3"/>
      <c r="S27" s="3"/>
      <c r="T27" s="3"/>
    </row>
    <row r="28" spans="1:20" ht="12" customHeight="1">
      <c r="A28" s="3"/>
      <c r="B28" s="61">
        <v>5500</v>
      </c>
      <c r="C28" s="62">
        <f t="shared" si="1"/>
        <v>39.096185763654901</v>
      </c>
      <c r="D28" s="63">
        <f t="shared" si="2"/>
        <v>56.66972380893413</v>
      </c>
      <c r="E28" s="63">
        <f t="shared" si="3"/>
        <v>74.210352606937533</v>
      </c>
      <c r="F28" s="63">
        <f t="shared" si="4"/>
        <v>91.076341835787005</v>
      </c>
      <c r="G28" s="63">
        <f t="shared" si="5"/>
        <v>110.77252633035556</v>
      </c>
      <c r="H28" s="64" t="e">
        <f t="shared" si="6"/>
        <v>#DIV/0!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2" customHeight="1">
      <c r="A29" s="3"/>
      <c r="B29" s="61">
        <v>6000</v>
      </c>
      <c r="C29" s="71">
        <f t="shared" si="1"/>
        <v>42.650384469441711</v>
      </c>
      <c r="D29" s="63">
        <f t="shared" si="2"/>
        <v>61.821516882473603</v>
      </c>
      <c r="E29" s="63">
        <f t="shared" si="3"/>
        <v>80.956748298477308</v>
      </c>
      <c r="F29" s="63">
        <f t="shared" si="4"/>
        <v>99.356009275404006</v>
      </c>
      <c r="G29" s="63">
        <f t="shared" si="5"/>
        <v>120.84275599675152</v>
      </c>
      <c r="H29" s="64" t="e">
        <f t="shared" si="6"/>
        <v>#DIV/0!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2" customHeight="1">
      <c r="A30" s="3"/>
      <c r="B30" s="61">
        <v>6500</v>
      </c>
      <c r="C30" s="71">
        <f t="shared" si="1"/>
        <v>46.204583175228521</v>
      </c>
      <c r="D30" s="63">
        <f t="shared" si="2"/>
        <v>66.973309956013068</v>
      </c>
      <c r="E30" s="63">
        <f t="shared" si="3"/>
        <v>87.703143990017097</v>
      </c>
      <c r="F30" s="63">
        <f t="shared" si="4"/>
        <v>107.63567671502101</v>
      </c>
      <c r="G30" s="63">
        <f t="shared" si="5"/>
        <v>130.91298566314751</v>
      </c>
      <c r="H30" s="64" t="e">
        <f t="shared" si="6"/>
        <v>#DIV/0!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2" customHeight="1">
      <c r="A31" s="3"/>
      <c r="B31" s="61">
        <v>7000</v>
      </c>
      <c r="C31" s="71">
        <f t="shared" si="1"/>
        <v>49.758781881015331</v>
      </c>
      <c r="D31" s="63">
        <f t="shared" si="2"/>
        <v>72.12510302955252</v>
      </c>
      <c r="E31" s="63">
        <f t="shared" si="3"/>
        <v>94.449539681556885</v>
      </c>
      <c r="F31" s="63">
        <f t="shared" si="4"/>
        <v>115.91534415463801</v>
      </c>
      <c r="G31" s="63">
        <f t="shared" si="5"/>
        <v>140.98321532954347</v>
      </c>
      <c r="H31" s="64" t="e">
        <f t="shared" si="6"/>
        <v>#DIV/0!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2" customHeight="1">
      <c r="A32" s="3"/>
      <c r="B32" s="61">
        <v>7500</v>
      </c>
      <c r="C32" s="71">
        <f t="shared" si="1"/>
        <v>53.312980586802148</v>
      </c>
      <c r="D32" s="63">
        <f t="shared" si="2"/>
        <v>77.276896103092</v>
      </c>
      <c r="E32" s="63">
        <f t="shared" si="3"/>
        <v>101.19593537309666</v>
      </c>
      <c r="F32" s="63">
        <f t="shared" si="4"/>
        <v>124.19501159425502</v>
      </c>
      <c r="G32" s="63">
        <f t="shared" si="5"/>
        <v>151.05344499593943</v>
      </c>
      <c r="H32" s="64" t="e">
        <f t="shared" si="6"/>
        <v>#DIV/0!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2" customHeight="1" thickBot="1">
      <c r="A33" s="3"/>
      <c r="B33" s="72">
        <v>8000</v>
      </c>
      <c r="C33" s="73">
        <f t="shared" si="1"/>
        <v>56.867179292588958</v>
      </c>
      <c r="D33" s="74">
        <f t="shared" si="2"/>
        <v>82.428689176631465</v>
      </c>
      <c r="E33" s="74">
        <f t="shared" si="3"/>
        <v>107.94233106463643</v>
      </c>
      <c r="F33" s="74">
        <f t="shared" si="4"/>
        <v>132.47467903387201</v>
      </c>
      <c r="G33" s="74">
        <f t="shared" si="5"/>
        <v>161.12367466233539</v>
      </c>
      <c r="H33" s="75" t="e">
        <f t="shared" si="6"/>
        <v>#DIV/0!</v>
      </c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</sheetData>
  <sheetProtection selectLockedCells="1" selectUnlockedCells="1"/>
  <mergeCells count="24">
    <mergeCell ref="M14:N14"/>
    <mergeCell ref="M15:N15"/>
    <mergeCell ref="C18:H18"/>
    <mergeCell ref="B11:D11"/>
    <mergeCell ref="G11:I11"/>
    <mergeCell ref="M11:N11"/>
    <mergeCell ref="H12:I12"/>
    <mergeCell ref="M12:N12"/>
    <mergeCell ref="H13:I13"/>
    <mergeCell ref="M13:N13"/>
    <mergeCell ref="B8:D8"/>
    <mergeCell ref="G8:I8"/>
    <mergeCell ref="M8:N8"/>
    <mergeCell ref="B9:D9"/>
    <mergeCell ref="G9:I9"/>
    <mergeCell ref="M10:N10"/>
    <mergeCell ref="D2:N2"/>
    <mergeCell ref="G3:J3"/>
    <mergeCell ref="E4:M4"/>
    <mergeCell ref="B6:E6"/>
    <mergeCell ref="G6:K6"/>
    <mergeCell ref="B7:D7"/>
    <mergeCell ref="G7:I7"/>
    <mergeCell ref="M7:N7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DEMULTIPLICATION BV PTS ET 14X6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Luc Thouvenel</dc:creator>
  <cp:lastModifiedBy>Jean Luc Thouvenel</cp:lastModifiedBy>
  <dcterms:created xsi:type="dcterms:W3CDTF">2019-04-25T16:27:33Z</dcterms:created>
  <dcterms:modified xsi:type="dcterms:W3CDTF">2019-04-25T16:32:31Z</dcterms:modified>
</cp:coreProperties>
</file>